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05"/>
  </bookViews>
  <sheets>
    <sheet name="szakmai+ közösségi+pro juventut" sheetId="3" r:id="rId1"/>
  </sheets>
  <calcPr calcId="152511"/>
</workbook>
</file>

<file path=xl/calcChain.xml><?xml version="1.0" encoding="utf-8"?>
<calcChain xmlns="http://schemas.openxmlformats.org/spreadsheetml/2006/main">
  <c r="I26" i="3" l="1"/>
  <c r="G26" i="3"/>
  <c r="H3" i="3"/>
  <c r="I27" i="3" l="1"/>
  <c r="G27" i="3"/>
  <c r="I25" i="3"/>
  <c r="I24" i="3"/>
  <c r="G24" i="3"/>
  <c r="I23" i="3"/>
  <c r="G23" i="3"/>
  <c r="G22" i="3"/>
  <c r="I21" i="3"/>
  <c r="I20" i="3"/>
  <c r="G20" i="3"/>
  <c r="I19" i="3"/>
  <c r="G19" i="3"/>
  <c r="I18" i="3"/>
  <c r="G18" i="3"/>
  <c r="I17" i="3"/>
  <c r="I16" i="3"/>
  <c r="G16" i="3"/>
  <c r="I15" i="3"/>
  <c r="G15" i="3"/>
  <c r="I14" i="3"/>
  <c r="G14" i="3"/>
  <c r="I13" i="3"/>
  <c r="G13" i="3"/>
  <c r="G11" i="3"/>
  <c r="I10" i="3"/>
  <c r="G10" i="3"/>
  <c r="I8" i="3"/>
  <c r="G8" i="3"/>
  <c r="I6" i="3"/>
  <c r="G6" i="3"/>
  <c r="I3" i="3"/>
</calcChain>
</file>

<file path=xl/sharedStrings.xml><?xml version="1.0" encoding="utf-8"?>
<sst xmlns="http://schemas.openxmlformats.org/spreadsheetml/2006/main" count="141" uniqueCount="43">
  <si>
    <t>Kar</t>
  </si>
  <si>
    <t>HHK</t>
  </si>
  <si>
    <t>ÁKK</t>
  </si>
  <si>
    <t>NETK</t>
  </si>
  <si>
    <t>GISO0A</t>
  </si>
  <si>
    <t xml:space="preserve">Neptun </t>
  </si>
  <si>
    <t>Szakmai pont</t>
  </si>
  <si>
    <t>Közösségi pont</t>
  </si>
  <si>
    <t>Pro Juventute pont</t>
  </si>
  <si>
    <t>RTK</t>
  </si>
  <si>
    <t>Pályázott</t>
  </si>
  <si>
    <t>Szakmai</t>
  </si>
  <si>
    <t>Közösségi</t>
  </si>
  <si>
    <t>Juve</t>
  </si>
  <si>
    <t>KAR</t>
  </si>
  <si>
    <t>TANULMÁNYI</t>
  </si>
  <si>
    <t>MM3YVQ</t>
  </si>
  <si>
    <t>x</t>
  </si>
  <si>
    <t>UUYSC3</t>
  </si>
  <si>
    <t>G3NPQ9</t>
  </si>
  <si>
    <t>BUCH2K</t>
  </si>
  <si>
    <t>ETRQ2L</t>
  </si>
  <si>
    <t>H83UZ2</t>
  </si>
  <si>
    <t>Z3N1DS</t>
  </si>
  <si>
    <t>D7WSAX</t>
  </si>
  <si>
    <t>COEGPQ</t>
  </si>
  <si>
    <t>V0FZWJ</t>
  </si>
  <si>
    <t>CX2XN9</t>
  </si>
  <si>
    <t>Z17ALI</t>
  </si>
  <si>
    <t>VTK</t>
  </si>
  <si>
    <t>F5SG6V</t>
  </si>
  <si>
    <t>VRJGBO</t>
  </si>
  <si>
    <t>C39756</t>
  </si>
  <si>
    <t>X0O7SN</t>
  </si>
  <si>
    <t>MJOVRT</t>
  </si>
  <si>
    <t>KJDCFR</t>
  </si>
  <si>
    <t>-</t>
  </si>
  <si>
    <t>OIG75U</t>
  </si>
  <si>
    <t>EMPQZV</t>
  </si>
  <si>
    <t>G6W0GI</t>
  </si>
  <si>
    <t>OYT8UP</t>
  </si>
  <si>
    <t>E460I4</t>
  </si>
  <si>
    <t>ERISRM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</si>
</sst>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6" xfId="0" applyFont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25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5" fillId="0" borderId="0" xfId="0" applyFont="1"/>
    <xf numFmtId="0" fontId="0" fillId="6" borderId="29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 textRotation="90"/>
    </xf>
    <xf numFmtId="0" fontId="2" fillId="6" borderId="22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textRotation="90"/>
    </xf>
    <xf numFmtId="0" fontId="4" fillId="5" borderId="22" xfId="0" applyFont="1" applyFill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20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22" xfId="0" applyFont="1" applyFill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/>
    </xf>
    <xf numFmtId="0" fontId="4" fillId="4" borderId="20" xfId="0" applyFont="1" applyFill="1" applyBorder="1" applyAlignment="1">
      <alignment horizontal="center" vertical="center" textRotation="90"/>
    </xf>
    <xf numFmtId="0" fontId="4" fillId="4" borderId="22" xfId="0" applyFont="1" applyFill="1" applyBorder="1" applyAlignment="1">
      <alignment horizontal="center" vertical="center" textRotation="90"/>
    </xf>
    <xf numFmtId="0" fontId="4" fillId="4" borderId="21" xfId="0" applyFont="1" applyFill="1" applyBorder="1" applyAlignment="1">
      <alignment horizontal="center" vertical="center" textRotation="90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workbookViewId="0">
      <selection activeCell="I9" sqref="I9"/>
    </sheetView>
  </sheetViews>
  <sheetFormatPr defaultRowHeight="15" x14ac:dyDescent="0.25"/>
  <cols>
    <col min="5" max="5" width="10" customWidth="1"/>
    <col min="7" max="7" width="15.28515625" customWidth="1"/>
    <col min="8" max="8" width="14.42578125" bestFit="1" customWidth="1"/>
    <col min="9" max="9" width="17.5703125" customWidth="1"/>
    <col min="10" max="10" width="18.28515625" hidden="1" customWidth="1"/>
  </cols>
  <sheetData>
    <row r="1" spans="1:11" ht="15.75" thickBot="1" x14ac:dyDescent="0.3">
      <c r="A1" s="64" t="s">
        <v>14</v>
      </c>
      <c r="B1" s="64" t="s">
        <v>5</v>
      </c>
      <c r="C1" s="66" t="s">
        <v>0</v>
      </c>
      <c r="D1" s="70" t="s">
        <v>10</v>
      </c>
      <c r="E1" s="71"/>
      <c r="F1" s="72"/>
      <c r="G1" s="66" t="s">
        <v>6</v>
      </c>
      <c r="H1" s="66" t="s">
        <v>7</v>
      </c>
      <c r="I1" s="66" t="s">
        <v>8</v>
      </c>
      <c r="J1" s="64" t="s">
        <v>15</v>
      </c>
      <c r="K1" s="11"/>
    </row>
    <row r="2" spans="1:11" ht="15.75" thickBot="1" x14ac:dyDescent="0.3">
      <c r="A2" s="68"/>
      <c r="B2" s="68"/>
      <c r="C2" s="69"/>
      <c r="D2" s="1" t="s">
        <v>11</v>
      </c>
      <c r="E2" s="1" t="s">
        <v>12</v>
      </c>
      <c r="F2" s="1" t="s">
        <v>13</v>
      </c>
      <c r="G2" s="67"/>
      <c r="H2" s="67"/>
      <c r="I2" s="67"/>
      <c r="J2" s="65"/>
      <c r="K2" s="11"/>
    </row>
    <row r="3" spans="1:11" ht="15" customHeight="1" x14ac:dyDescent="0.25">
      <c r="A3" s="73" t="s">
        <v>2</v>
      </c>
      <c r="B3" s="4" t="s">
        <v>32</v>
      </c>
      <c r="C3" s="5" t="s">
        <v>2</v>
      </c>
      <c r="D3" s="5"/>
      <c r="E3" s="5" t="s">
        <v>17</v>
      </c>
      <c r="F3" s="45" t="s">
        <v>17</v>
      </c>
      <c r="G3" s="27" t="s">
        <v>36</v>
      </c>
      <c r="H3" s="27">
        <f>221</f>
        <v>221</v>
      </c>
      <c r="I3" s="54">
        <f>236+J3</f>
        <v>276</v>
      </c>
      <c r="J3" s="8">
        <v>40</v>
      </c>
      <c r="K3" s="11"/>
    </row>
    <row r="4" spans="1:11" ht="15" customHeight="1" x14ac:dyDescent="0.25">
      <c r="A4" s="74"/>
      <c r="B4" s="16" t="s">
        <v>35</v>
      </c>
      <c r="C4" s="17" t="s">
        <v>2</v>
      </c>
      <c r="D4" s="46" t="s">
        <v>17</v>
      </c>
      <c r="E4" s="17"/>
      <c r="F4" s="18"/>
      <c r="G4" s="47">
        <v>164</v>
      </c>
      <c r="H4" s="29" t="s">
        <v>36</v>
      </c>
      <c r="I4" s="29" t="s">
        <v>36</v>
      </c>
      <c r="J4" s="10">
        <v>36</v>
      </c>
      <c r="K4" s="11"/>
    </row>
    <row r="5" spans="1:11" ht="15" customHeight="1" x14ac:dyDescent="0.25">
      <c r="A5" s="74"/>
      <c r="B5" s="2" t="s">
        <v>33</v>
      </c>
      <c r="C5" s="3" t="s">
        <v>2</v>
      </c>
      <c r="D5" s="3"/>
      <c r="E5" s="3" t="s">
        <v>17</v>
      </c>
      <c r="F5" s="7"/>
      <c r="G5" s="30" t="s">
        <v>36</v>
      </c>
      <c r="H5" s="30">
        <v>100</v>
      </c>
      <c r="I5" s="30" t="s">
        <v>36</v>
      </c>
      <c r="J5" s="10">
        <v>42</v>
      </c>
      <c r="K5" s="11"/>
    </row>
    <row r="6" spans="1:11" ht="15" customHeight="1" x14ac:dyDescent="0.25">
      <c r="A6" s="74"/>
      <c r="B6" s="16" t="s">
        <v>31</v>
      </c>
      <c r="C6" s="17" t="s">
        <v>2</v>
      </c>
      <c r="D6" s="17" t="s">
        <v>17</v>
      </c>
      <c r="E6" s="46" t="s">
        <v>17</v>
      </c>
      <c r="F6" s="18" t="s">
        <v>17</v>
      </c>
      <c r="G6" s="29">
        <f>67+J6</f>
        <v>109</v>
      </c>
      <c r="H6" s="47">
        <v>153</v>
      </c>
      <c r="I6" s="29">
        <f>220+J6</f>
        <v>262</v>
      </c>
      <c r="J6" s="10">
        <v>42</v>
      </c>
      <c r="K6" s="11"/>
    </row>
    <row r="7" spans="1:11" ht="15" customHeight="1" x14ac:dyDescent="0.25">
      <c r="A7" s="74"/>
      <c r="B7" s="2" t="s">
        <v>34</v>
      </c>
      <c r="C7" s="3" t="s">
        <v>2</v>
      </c>
      <c r="D7" s="3"/>
      <c r="E7" s="3" t="s">
        <v>17</v>
      </c>
      <c r="F7" s="7" t="s">
        <v>17</v>
      </c>
      <c r="G7" s="30" t="s">
        <v>36</v>
      </c>
      <c r="H7" s="30">
        <v>118</v>
      </c>
      <c r="I7" s="30">
        <v>133</v>
      </c>
      <c r="J7" s="10">
        <v>15</v>
      </c>
      <c r="K7" s="11"/>
    </row>
    <row r="8" spans="1:11" ht="15" customHeight="1" thickBot="1" x14ac:dyDescent="0.3">
      <c r="A8" s="74"/>
      <c r="B8" s="2" t="s">
        <v>37</v>
      </c>
      <c r="C8" s="3" t="s">
        <v>2</v>
      </c>
      <c r="D8" s="3" t="s">
        <v>17</v>
      </c>
      <c r="E8" s="3" t="s">
        <v>17</v>
      </c>
      <c r="F8" s="7" t="s">
        <v>17</v>
      </c>
      <c r="G8" s="30">
        <f>50+J8</f>
        <v>86</v>
      </c>
      <c r="H8" s="30">
        <v>14.5</v>
      </c>
      <c r="I8" s="30">
        <f>64.5+J8</f>
        <v>100.5</v>
      </c>
      <c r="J8" s="10">
        <v>36</v>
      </c>
      <c r="K8" s="11"/>
    </row>
    <row r="9" spans="1:11" ht="15" customHeight="1" x14ac:dyDescent="0.25">
      <c r="A9" s="75" t="s">
        <v>3</v>
      </c>
      <c r="B9" s="4" t="s">
        <v>25</v>
      </c>
      <c r="C9" s="5" t="s">
        <v>3</v>
      </c>
      <c r="D9" s="5" t="s">
        <v>17</v>
      </c>
      <c r="E9" s="5" t="s">
        <v>17</v>
      </c>
      <c r="F9" s="6" t="s">
        <v>17</v>
      </c>
      <c r="G9" s="27">
        <v>115</v>
      </c>
      <c r="H9" s="27">
        <v>105.5</v>
      </c>
      <c r="I9" s="27">
        <v>221.5</v>
      </c>
      <c r="J9" s="8">
        <v>32</v>
      </c>
      <c r="K9" s="11"/>
    </row>
    <row r="10" spans="1:11" ht="15" customHeight="1" x14ac:dyDescent="0.25">
      <c r="A10" s="76"/>
      <c r="B10" s="2" t="s">
        <v>38</v>
      </c>
      <c r="C10" s="3" t="s">
        <v>3</v>
      </c>
      <c r="D10" s="3" t="s">
        <v>17</v>
      </c>
      <c r="E10" s="3" t="s">
        <v>17</v>
      </c>
      <c r="F10" s="7" t="s">
        <v>17</v>
      </c>
      <c r="G10" s="30">
        <f>22+J10</f>
        <v>64</v>
      </c>
      <c r="H10" s="41">
        <v>104</v>
      </c>
      <c r="I10" s="30">
        <f>126+J10</f>
        <v>168</v>
      </c>
      <c r="J10" s="10">
        <v>42</v>
      </c>
      <c r="K10" s="11"/>
    </row>
    <row r="11" spans="1:11" ht="15" customHeight="1" x14ac:dyDescent="0.25">
      <c r="A11" s="76"/>
      <c r="B11" s="21" t="s">
        <v>22</v>
      </c>
      <c r="C11" s="22" t="s">
        <v>3</v>
      </c>
      <c r="D11" s="49" t="s">
        <v>17</v>
      </c>
      <c r="E11" s="22"/>
      <c r="F11" s="23"/>
      <c r="G11" s="48">
        <f>124+J11</f>
        <v>162</v>
      </c>
      <c r="H11" s="28" t="s">
        <v>36</v>
      </c>
      <c r="I11" s="28" t="s">
        <v>36</v>
      </c>
      <c r="J11" s="15">
        <v>38</v>
      </c>
      <c r="K11" s="11"/>
    </row>
    <row r="12" spans="1:11" ht="15" customHeight="1" x14ac:dyDescent="0.25">
      <c r="A12" s="76"/>
      <c r="B12" s="21" t="s">
        <v>4</v>
      </c>
      <c r="C12" s="22" t="s">
        <v>3</v>
      </c>
      <c r="D12" s="22" t="s">
        <v>17</v>
      </c>
      <c r="E12" s="22"/>
      <c r="F12" s="52" t="s">
        <v>17</v>
      </c>
      <c r="G12" s="28">
        <v>314</v>
      </c>
      <c r="H12" s="28" t="s">
        <v>36</v>
      </c>
      <c r="I12" s="48">
        <v>322</v>
      </c>
      <c r="J12" s="15">
        <v>40</v>
      </c>
      <c r="K12" s="11"/>
    </row>
    <row r="13" spans="1:11" ht="15" customHeight="1" x14ac:dyDescent="0.25">
      <c r="A13" s="76"/>
      <c r="B13" s="21" t="s">
        <v>23</v>
      </c>
      <c r="C13" s="22" t="s">
        <v>3</v>
      </c>
      <c r="D13" s="22" t="s">
        <v>17</v>
      </c>
      <c r="E13" s="22" t="s">
        <v>17</v>
      </c>
      <c r="F13" s="23" t="s">
        <v>17</v>
      </c>
      <c r="G13" s="28">
        <f>97+J13</f>
        <v>137</v>
      </c>
      <c r="H13" s="28">
        <v>68</v>
      </c>
      <c r="I13" s="28">
        <f>165+J13</f>
        <v>205</v>
      </c>
      <c r="J13" s="15">
        <v>40</v>
      </c>
      <c r="K13" s="11"/>
    </row>
    <row r="14" spans="1:11" ht="15" customHeight="1" thickBot="1" x14ac:dyDescent="0.3">
      <c r="A14" s="77"/>
      <c r="B14" s="24" t="s">
        <v>40</v>
      </c>
      <c r="C14" s="25" t="s">
        <v>3</v>
      </c>
      <c r="D14" s="25" t="s">
        <v>17</v>
      </c>
      <c r="E14" s="51" t="s">
        <v>17</v>
      </c>
      <c r="F14" s="26" t="s">
        <v>17</v>
      </c>
      <c r="G14" s="32">
        <f>64+J14</f>
        <v>94</v>
      </c>
      <c r="H14" s="50">
        <v>167</v>
      </c>
      <c r="I14" s="32">
        <f>231+J14</f>
        <v>261</v>
      </c>
      <c r="J14" s="39">
        <v>30</v>
      </c>
      <c r="K14" s="11"/>
    </row>
    <row r="15" spans="1:11" ht="15" customHeight="1" x14ac:dyDescent="0.25">
      <c r="A15" s="78" t="s">
        <v>9</v>
      </c>
      <c r="B15" s="4" t="s">
        <v>41</v>
      </c>
      <c r="C15" s="5" t="s">
        <v>9</v>
      </c>
      <c r="D15" s="5" t="s">
        <v>17</v>
      </c>
      <c r="E15" s="53" t="s">
        <v>17</v>
      </c>
      <c r="F15" s="6" t="s">
        <v>17</v>
      </c>
      <c r="G15" s="27">
        <f>3+J15</f>
        <v>28</v>
      </c>
      <c r="H15" s="54">
        <v>99</v>
      </c>
      <c r="I15" s="27">
        <f>102+J15</f>
        <v>127</v>
      </c>
      <c r="J15" s="8">
        <v>25</v>
      </c>
      <c r="K15" s="11"/>
    </row>
    <row r="16" spans="1:11" ht="15" customHeight="1" x14ac:dyDescent="0.25">
      <c r="A16" s="79"/>
      <c r="B16" s="21" t="s">
        <v>18</v>
      </c>
      <c r="C16" s="22" t="s">
        <v>9</v>
      </c>
      <c r="D16" s="22" t="s">
        <v>17</v>
      </c>
      <c r="E16" s="22" t="s">
        <v>17</v>
      </c>
      <c r="F16" s="23" t="s">
        <v>17</v>
      </c>
      <c r="G16" s="28">
        <f>47+J16</f>
        <v>87</v>
      </c>
      <c r="H16" s="28">
        <v>34.5</v>
      </c>
      <c r="I16" s="28">
        <f>81.5+J16</f>
        <v>121.5</v>
      </c>
      <c r="J16" s="10">
        <v>40</v>
      </c>
      <c r="K16" s="11"/>
    </row>
    <row r="17" spans="1:11" ht="15" customHeight="1" x14ac:dyDescent="0.25">
      <c r="A17" s="79"/>
      <c r="B17" s="16" t="s">
        <v>21</v>
      </c>
      <c r="C17" s="17" t="s">
        <v>9</v>
      </c>
      <c r="D17" s="17"/>
      <c r="E17" s="17"/>
      <c r="F17" s="18" t="s">
        <v>17</v>
      </c>
      <c r="G17" s="29" t="s">
        <v>36</v>
      </c>
      <c r="H17" s="29" t="s">
        <v>36</v>
      </c>
      <c r="I17" s="29">
        <f>149+J17</f>
        <v>181</v>
      </c>
      <c r="J17" s="10">
        <v>32</v>
      </c>
      <c r="K17" s="11"/>
    </row>
    <row r="18" spans="1:11" ht="15" customHeight="1" x14ac:dyDescent="0.25">
      <c r="A18" s="79"/>
      <c r="B18" s="2" t="s">
        <v>19</v>
      </c>
      <c r="C18" s="3" t="s">
        <v>9</v>
      </c>
      <c r="D18" s="3" t="s">
        <v>17</v>
      </c>
      <c r="E18" s="3" t="s">
        <v>17</v>
      </c>
      <c r="F18" s="7" t="s">
        <v>17</v>
      </c>
      <c r="G18" s="28">
        <f>22+J18</f>
        <v>47</v>
      </c>
      <c r="H18" s="28">
        <v>6.5</v>
      </c>
      <c r="I18" s="30">
        <f>28.5+J18</f>
        <v>53.5</v>
      </c>
      <c r="J18" s="10">
        <v>25</v>
      </c>
      <c r="K18" s="19"/>
    </row>
    <row r="19" spans="1:11" ht="15" customHeight="1" x14ac:dyDescent="0.25">
      <c r="A19" s="79"/>
      <c r="B19" s="12" t="s">
        <v>16</v>
      </c>
      <c r="C19" s="13" t="s">
        <v>9</v>
      </c>
      <c r="D19" s="55" t="s">
        <v>17</v>
      </c>
      <c r="E19" s="13"/>
      <c r="F19" s="14" t="s">
        <v>17</v>
      </c>
      <c r="G19" s="47">
        <f>121+J19</f>
        <v>159</v>
      </c>
      <c r="H19" s="29" t="s">
        <v>36</v>
      </c>
      <c r="I19" s="31">
        <f>121+J19</f>
        <v>159</v>
      </c>
      <c r="J19" s="15">
        <v>38</v>
      </c>
      <c r="K19" s="20"/>
    </row>
    <row r="20" spans="1:11" ht="15" customHeight="1" thickBot="1" x14ac:dyDescent="0.3">
      <c r="A20" s="80"/>
      <c r="B20" s="24" t="s">
        <v>20</v>
      </c>
      <c r="C20" s="25" t="s">
        <v>9</v>
      </c>
      <c r="D20" s="25" t="s">
        <v>17</v>
      </c>
      <c r="E20" s="25" t="s">
        <v>17</v>
      </c>
      <c r="F20" s="56" t="s">
        <v>17</v>
      </c>
      <c r="G20" s="32">
        <f>8.5+J20</f>
        <v>28.5</v>
      </c>
      <c r="H20" s="32">
        <v>180</v>
      </c>
      <c r="I20" s="50">
        <f>188.5+J20</f>
        <v>208.5</v>
      </c>
      <c r="J20" s="39">
        <v>20</v>
      </c>
      <c r="K20" s="11"/>
    </row>
    <row r="21" spans="1:11" ht="15" customHeight="1" x14ac:dyDescent="0.25">
      <c r="A21" s="62" t="s">
        <v>1</v>
      </c>
      <c r="B21" s="2" t="s">
        <v>27</v>
      </c>
      <c r="C21" s="3" t="s">
        <v>1</v>
      </c>
      <c r="D21" s="3"/>
      <c r="E21" s="57" t="s">
        <v>17</v>
      </c>
      <c r="F21" s="5" t="s">
        <v>17</v>
      </c>
      <c r="G21" s="30" t="s">
        <v>36</v>
      </c>
      <c r="H21" s="58">
        <v>56</v>
      </c>
      <c r="I21" s="30">
        <f>73.5+J21</f>
        <v>111.5</v>
      </c>
      <c r="J21" s="9">
        <v>38</v>
      </c>
      <c r="K21" s="11"/>
    </row>
    <row r="22" spans="1:11" ht="15" customHeight="1" x14ac:dyDescent="0.25">
      <c r="A22" s="63"/>
      <c r="B22" s="16" t="s">
        <v>26</v>
      </c>
      <c r="C22" s="22" t="s">
        <v>1</v>
      </c>
      <c r="D22" s="17" t="s">
        <v>17</v>
      </c>
      <c r="E22" s="17"/>
      <c r="F22" s="17"/>
      <c r="G22" s="29">
        <f>6+J22</f>
        <v>50</v>
      </c>
      <c r="H22" s="33" t="s">
        <v>36</v>
      </c>
      <c r="I22" s="29" t="s">
        <v>36</v>
      </c>
      <c r="J22" s="15">
        <v>44</v>
      </c>
      <c r="K22" s="11"/>
    </row>
    <row r="23" spans="1:11" ht="15" customHeight="1" x14ac:dyDescent="0.25">
      <c r="A23" s="63"/>
      <c r="B23" s="42" t="s">
        <v>28</v>
      </c>
      <c r="C23" s="40" t="s">
        <v>1</v>
      </c>
      <c r="D23" s="59" t="s">
        <v>17</v>
      </c>
      <c r="E23" s="43"/>
      <c r="F23" s="44" t="s">
        <v>17</v>
      </c>
      <c r="G23" s="60">
        <f>122.5+J23</f>
        <v>158.5</v>
      </c>
      <c r="H23" s="30" t="s">
        <v>36</v>
      </c>
      <c r="I23" s="37">
        <f>166.5+J23</f>
        <v>202.5</v>
      </c>
      <c r="J23" s="10">
        <v>36</v>
      </c>
    </row>
    <row r="24" spans="1:11" x14ac:dyDescent="0.25">
      <c r="A24" s="63"/>
      <c r="B24" s="16" t="s">
        <v>39</v>
      </c>
      <c r="C24" s="17" t="s">
        <v>1</v>
      </c>
      <c r="D24" s="17" t="s">
        <v>17</v>
      </c>
      <c r="E24" s="17"/>
      <c r="F24" s="18" t="s">
        <v>17</v>
      </c>
      <c r="G24" s="29">
        <f>26+J24</f>
        <v>64</v>
      </c>
      <c r="H24" s="38" t="s">
        <v>36</v>
      </c>
      <c r="I24" s="38">
        <f>26+J24</f>
        <v>64</v>
      </c>
      <c r="J24" s="10">
        <v>38</v>
      </c>
    </row>
    <row r="25" spans="1:11" x14ac:dyDescent="0.25">
      <c r="A25" s="63"/>
      <c r="B25" s="16" t="s">
        <v>42</v>
      </c>
      <c r="C25" s="17" t="s">
        <v>1</v>
      </c>
      <c r="D25" s="17"/>
      <c r="E25" s="17" t="s">
        <v>17</v>
      </c>
      <c r="F25" s="61" t="s">
        <v>17</v>
      </c>
      <c r="G25" s="29" t="s">
        <v>36</v>
      </c>
      <c r="H25" s="36">
        <v>173</v>
      </c>
      <c r="I25" s="47">
        <f>173+J25</f>
        <v>209</v>
      </c>
      <c r="J25" s="15">
        <v>36</v>
      </c>
    </row>
    <row r="26" spans="1:11" ht="15" customHeight="1" thickBot="1" x14ac:dyDescent="0.3">
      <c r="A26" s="63"/>
      <c r="B26" s="12" t="s">
        <v>24</v>
      </c>
      <c r="C26" s="22" t="s">
        <v>1</v>
      </c>
      <c r="D26" s="13" t="s">
        <v>17</v>
      </c>
      <c r="E26" s="13"/>
      <c r="F26" s="14" t="s">
        <v>17</v>
      </c>
      <c r="G26" s="35">
        <f>84+J26</f>
        <v>122</v>
      </c>
      <c r="H26" s="31" t="s">
        <v>36</v>
      </c>
      <c r="I26" s="31">
        <f>144+J26</f>
        <v>182</v>
      </c>
      <c r="J26" s="39">
        <v>38</v>
      </c>
    </row>
    <row r="27" spans="1:11" ht="29.25" customHeight="1" x14ac:dyDescent="0.25">
      <c r="A27" s="34" t="s">
        <v>29</v>
      </c>
      <c r="B27" s="4" t="s">
        <v>30</v>
      </c>
      <c r="C27" s="5" t="s">
        <v>29</v>
      </c>
      <c r="D27" s="5" t="s">
        <v>17</v>
      </c>
      <c r="E27" s="5"/>
      <c r="F27" s="45" t="s">
        <v>17</v>
      </c>
      <c r="G27" s="27">
        <f>55+J27</f>
        <v>80</v>
      </c>
      <c r="H27" s="8" t="s">
        <v>36</v>
      </c>
      <c r="I27" s="54">
        <f>55+J27</f>
        <v>80</v>
      </c>
      <c r="J27" s="9">
        <v>25</v>
      </c>
    </row>
  </sheetData>
  <mergeCells count="12">
    <mergeCell ref="A21:A26"/>
    <mergeCell ref="J1:J2"/>
    <mergeCell ref="G1:G2"/>
    <mergeCell ref="H1:H2"/>
    <mergeCell ref="I1:I2"/>
    <mergeCell ref="B1:B2"/>
    <mergeCell ref="C1:C2"/>
    <mergeCell ref="D1:F1"/>
    <mergeCell ref="A1:A2"/>
    <mergeCell ref="A3:A8"/>
    <mergeCell ref="A9:A14"/>
    <mergeCell ref="A15:A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szakmai+ közösségi+pro juventut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2018-06-19T09:08:26Z</dcterms:modified>
</cp:coreProperties>
</file>